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stsp-fsv\01総務部専用\総務課\03 法務・コンプライアンス係専用\コンプライアンス担当\10　契約関係\01　契約関係\14　2023年度契約\01一般(指名)競争入札\17-●1052路面電車停留場設備で使用する電力\HP\"/>
    </mc:Choice>
  </mc:AlternateContent>
  <xr:revisionPtr revIDLastSave="0" documentId="13_ncr:1_{5A68217A-80F2-4342-B48E-60AF696E8A87}" xr6:coauthVersionLast="47" xr6:coauthVersionMax="47" xr10:uidLastSave="{00000000-0000-0000-0000-000000000000}"/>
  <bookViews>
    <workbookView xWindow="675" yWindow="345" windowWidth="27885" windowHeight="14775" tabRatio="925" activeTab="1" xr2:uid="{00000000-000D-0000-FFFF-FFFF00000000}"/>
  </bookViews>
  <sheets>
    <sheet name="入札書別紙" sheetId="104" r:id="rId1"/>
    <sheet name="【1052】内訳書別紙" sheetId="97" r:id="rId2"/>
  </sheets>
  <definedNames>
    <definedName name="_xlnm._FilterDatabase" localSheetId="1" hidden="1">【1052】内訳書別紙!$A$7:$Q$7</definedName>
    <definedName name="_xlnm.Print_Area" localSheetId="1">【1052】内訳書別紙!$A$1:$Q$28</definedName>
    <definedName name="_xlnm.Print_Area" localSheetId="0">入札書別紙!$A$1:$G$7</definedName>
    <definedName name="_xlnm.Print_Titles" localSheetId="1">【1052】内訳書別紙!$1:$7</definedName>
    <definedName name="_xlnm.Print_Titles" localSheetId="0">入札書別紙!#REF!</definedName>
  </definedNames>
  <calcPr calcId="191029"/>
</workbook>
</file>

<file path=xl/calcChain.xml><?xml version="1.0" encoding="utf-8"?>
<calcChain xmlns="http://schemas.openxmlformats.org/spreadsheetml/2006/main">
  <c r="G8" i="97" l="1"/>
  <c r="E25" i="97" l="1"/>
  <c r="A4" i="97"/>
  <c r="J8" i="97" l="1"/>
  <c r="J24" i="97"/>
  <c r="P21" i="97" l="1"/>
  <c r="J21" i="97"/>
  <c r="P20" i="97"/>
  <c r="J23" i="97"/>
  <c r="P23" i="97"/>
  <c r="P22" i="97"/>
  <c r="J22" i="97"/>
  <c r="P10" i="97"/>
  <c r="P11" i="97"/>
  <c r="P12" i="97"/>
  <c r="P13" i="97"/>
  <c r="P14" i="97"/>
  <c r="P15" i="97"/>
  <c r="P16" i="97"/>
  <c r="P17" i="97"/>
  <c r="P18" i="97"/>
  <c r="P19" i="97"/>
  <c r="P24" i="97"/>
  <c r="P9" i="97"/>
  <c r="P8" i="97"/>
  <c r="M9" i="97"/>
  <c r="M10" i="97"/>
  <c r="M11" i="97"/>
  <c r="M12" i="97"/>
  <c r="M13" i="97"/>
  <c r="M14" i="97"/>
  <c r="M15" i="97"/>
  <c r="M16" i="97"/>
  <c r="M17" i="97"/>
  <c r="M18" i="97"/>
  <c r="M19" i="97"/>
  <c r="M20" i="97"/>
  <c r="M21" i="97"/>
  <c r="M22" i="97"/>
  <c r="M23" i="97"/>
  <c r="M24" i="97"/>
  <c r="M8" i="97"/>
  <c r="J10" i="97"/>
  <c r="J11" i="97"/>
  <c r="J12" i="97"/>
  <c r="J13" i="97"/>
  <c r="J14" i="97"/>
  <c r="J15" i="97"/>
  <c r="J16" i="97"/>
  <c r="J17" i="97"/>
  <c r="J18" i="97"/>
  <c r="J19" i="97"/>
  <c r="J20" i="97"/>
  <c r="J9" i="97"/>
  <c r="G10" i="97"/>
  <c r="G11" i="97"/>
  <c r="G12" i="97"/>
  <c r="G13" i="97"/>
  <c r="G14" i="97"/>
  <c r="G15" i="97"/>
  <c r="G16" i="97"/>
  <c r="G17" i="97"/>
  <c r="G18" i="97"/>
  <c r="G19" i="97"/>
  <c r="G20" i="97"/>
  <c r="G21" i="97"/>
  <c r="G22" i="97"/>
  <c r="G23" i="97"/>
  <c r="G24" i="97"/>
  <c r="G9" i="97"/>
  <c r="A8" i="97"/>
  <c r="Q8" i="97" l="1"/>
  <c r="Q19" i="97"/>
  <c r="Q15" i="97"/>
  <c r="Q11" i="97"/>
  <c r="Q23" i="97"/>
  <c r="Q21" i="97"/>
  <c r="Q17" i="97"/>
  <c r="Q13" i="97"/>
  <c r="Q24" i="97"/>
  <c r="Q20" i="97"/>
  <c r="Q16" i="97"/>
  <c r="Q12" i="97"/>
  <c r="Q9" i="97"/>
  <c r="Q22" i="97"/>
  <c r="Q18" i="97"/>
  <c r="Q14" i="97"/>
  <c r="Q10" i="97"/>
  <c r="Q25" i="97" l="1"/>
  <c r="B4" i="104" l="1"/>
  <c r="B6" i="104" s="1"/>
</calcChain>
</file>

<file path=xl/sharedStrings.xml><?xml version="1.0" encoding="utf-8"?>
<sst xmlns="http://schemas.openxmlformats.org/spreadsheetml/2006/main" count="71" uniqueCount="62">
  <si>
    <t>合計</t>
    <rPh sb="0" eb="2">
      <t>ゴウケイ</t>
    </rPh>
    <phoneticPr fontId="4"/>
  </si>
  <si>
    <t>注１　この契約単価積算内訳書は、入札書と一体となって構成されているため、入札に当たっては、入札書に添付して提出する必要があります。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0" eb="72">
      <t>ヨウシキ</t>
    </rPh>
    <rPh sb="75" eb="76">
      <t>ガタ</t>
    </rPh>
    <rPh sb="83" eb="85">
      <t>ヨウシキ</t>
    </rPh>
    <rPh sb="86" eb="87">
      <t>ジュン</t>
    </rPh>
    <rPh sb="89" eb="90">
      <t>ベツ</t>
    </rPh>
    <rPh sb="91" eb="93">
      <t>ヨウシキ</t>
    </rPh>
    <rPh sb="94" eb="96">
      <t>シヨウ</t>
    </rPh>
    <rPh sb="101" eb="102">
      <t>カ</t>
    </rPh>
    <phoneticPr fontId="4"/>
  </si>
  <si>
    <t>需要場所</t>
    <rPh sb="0" eb="2">
      <t>ジュヨウ</t>
    </rPh>
    <rPh sb="2" eb="4">
      <t>バショ</t>
    </rPh>
    <phoneticPr fontId="4"/>
  </si>
  <si>
    <t>最初の120kWhまで</t>
    <rPh sb="0" eb="2">
      <t>サイショ</t>
    </rPh>
    <phoneticPr fontId="4"/>
  </si>
  <si>
    <t>280kWhを超える分</t>
    <rPh sb="7" eb="8">
      <t>コ</t>
    </rPh>
    <rPh sb="10" eb="11">
      <t>ブン</t>
    </rPh>
    <phoneticPr fontId="4"/>
  </si>
  <si>
    <t>仕様書№</t>
    <rPh sb="0" eb="3">
      <t>シヨウショ</t>
    </rPh>
    <phoneticPr fontId="4"/>
  </si>
  <si>
    <t>住所</t>
    <rPh sb="0" eb="2">
      <t>ジュウショ</t>
    </rPh>
    <phoneticPr fontId="4"/>
  </si>
  <si>
    <t>注２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</si>
  <si>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注３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</si>
  <si>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契約単価積算内訳書</t>
    <phoneticPr fontId="4"/>
  </si>
  <si>
    <t>従量電灯B合計（税込）①</t>
    <rPh sb="0" eb="2">
      <t>ジュウリョウ</t>
    </rPh>
    <rPh sb="2" eb="4">
      <t>デントウ</t>
    </rPh>
    <rPh sb="5" eb="7">
      <t>ゴウケイ</t>
    </rPh>
    <rPh sb="8" eb="10">
      <t>ゼイコミ</t>
    </rPh>
    <phoneticPr fontId="4"/>
  </si>
  <si>
    <t>従量電灯B合計（税抜）</t>
    <rPh sb="0" eb="2">
      <t>ジュウリョウ</t>
    </rPh>
    <rPh sb="2" eb="4">
      <t>デントウ</t>
    </rPh>
    <rPh sb="5" eb="7">
      <t>ゴウケイ</t>
    </rPh>
    <rPh sb="8" eb="10">
      <t>ゼイヌキ</t>
    </rPh>
    <phoneticPr fontId="4"/>
  </si>
  <si>
    <t>合計
（１円未満の
端数切捨て）</t>
    <rPh sb="0" eb="2">
      <t>ゴウケイ</t>
    </rPh>
    <rPh sb="5" eb="6">
      <t>エン</t>
    </rPh>
    <rPh sb="6" eb="8">
      <t>ミマン</t>
    </rPh>
    <rPh sb="10" eb="12">
      <t>ハスウ</t>
    </rPh>
    <rPh sb="12" eb="14">
      <t>キリス</t>
    </rPh>
    <phoneticPr fontId="4"/>
  </si>
  <si>
    <t>電力量料金（円、銭単位まで記載可）</t>
    <rPh sb="6" eb="7">
      <t>エン</t>
    </rPh>
    <phoneticPr fontId="4"/>
  </si>
  <si>
    <t>←契約希望金額</t>
    <rPh sb="1" eb="3">
      <t>ケイヤク</t>
    </rPh>
    <rPh sb="3" eb="5">
      <t>キボウ</t>
    </rPh>
    <rPh sb="5" eb="7">
      <t>キンガク</t>
    </rPh>
    <phoneticPr fontId="4"/>
  </si>
  <si>
    <t>←入札書記載金額</t>
    <rPh sb="1" eb="3">
      <t>ニュウサツ</t>
    </rPh>
    <rPh sb="3" eb="4">
      <t>ショ</t>
    </rPh>
    <rPh sb="4" eb="6">
      <t>キサイ</t>
    </rPh>
    <rPh sb="6" eb="8">
      <t>キンガク</t>
    </rPh>
    <phoneticPr fontId="4"/>
  </si>
  <si>
    <t>入札書別紙</t>
    <phoneticPr fontId="4"/>
  </si>
  <si>
    <t>※計算式は入っていますが、必ず確認してください。</t>
    <rPh sb="1" eb="3">
      <t>ケイサン</t>
    </rPh>
    <rPh sb="3" eb="4">
      <t>シキ</t>
    </rPh>
    <rPh sb="5" eb="6">
      <t>ハイ</t>
    </rPh>
    <rPh sb="13" eb="14">
      <t>カナラ</t>
    </rPh>
    <rPh sb="15" eb="17">
      <t>カクニン</t>
    </rPh>
    <phoneticPr fontId="4"/>
  </si>
  <si>
    <t>札幌市中央区南一条西4丁目</t>
    <rPh sb="0" eb="3">
      <t>サッポロシ</t>
    </rPh>
    <rPh sb="3" eb="6">
      <t>チュウオウク</t>
    </rPh>
    <rPh sb="6" eb="7">
      <t>ミナミ</t>
    </rPh>
    <rPh sb="7" eb="9">
      <t>イチジョウ</t>
    </rPh>
    <rPh sb="9" eb="10">
      <t>ニシ</t>
    </rPh>
    <rPh sb="11" eb="13">
      <t>チョウメ</t>
    </rPh>
    <phoneticPr fontId="1"/>
  </si>
  <si>
    <t>札幌市中央区南二条西3丁目</t>
    <rPh sb="0" eb="3">
      <t>サッポロシ</t>
    </rPh>
    <rPh sb="3" eb="6">
      <t>チュウオウク</t>
    </rPh>
    <rPh sb="6" eb="7">
      <t>ミナミ</t>
    </rPh>
    <rPh sb="7" eb="9">
      <t>ニジョウ</t>
    </rPh>
    <rPh sb="9" eb="10">
      <t>ニシ</t>
    </rPh>
    <rPh sb="11" eb="13">
      <t>チョウメ</t>
    </rPh>
    <phoneticPr fontId="1"/>
  </si>
  <si>
    <t>札幌市中央区南十一条西7丁目</t>
    <rPh sb="0" eb="3">
      <t>サッポロシ</t>
    </rPh>
    <rPh sb="3" eb="6">
      <t>チュウオウク</t>
    </rPh>
    <rPh sb="6" eb="7">
      <t>ミナミ</t>
    </rPh>
    <rPh sb="7" eb="9">
      <t>ジュウイチ</t>
    </rPh>
    <rPh sb="9" eb="10">
      <t>ジョウ</t>
    </rPh>
    <rPh sb="10" eb="11">
      <t>ニシ</t>
    </rPh>
    <rPh sb="12" eb="14">
      <t>チョウメ</t>
    </rPh>
    <phoneticPr fontId="1"/>
  </si>
  <si>
    <t>札幌市中央区南十四条西7丁目</t>
    <rPh sb="0" eb="3">
      <t>サッポロシ</t>
    </rPh>
    <rPh sb="3" eb="6">
      <t>チュウオウク</t>
    </rPh>
    <rPh sb="6" eb="7">
      <t>ミナミ</t>
    </rPh>
    <rPh sb="7" eb="9">
      <t>ジュウヨン</t>
    </rPh>
    <rPh sb="9" eb="10">
      <t>ジョウ</t>
    </rPh>
    <rPh sb="10" eb="11">
      <t>ニシ</t>
    </rPh>
    <rPh sb="12" eb="14">
      <t>チョウメ</t>
    </rPh>
    <phoneticPr fontId="1"/>
  </si>
  <si>
    <t>札幌市中央区南十七条西15丁目</t>
    <rPh sb="0" eb="3">
      <t>サッポロシ</t>
    </rPh>
    <rPh sb="3" eb="6">
      <t>チュウオウク</t>
    </rPh>
    <rPh sb="6" eb="7">
      <t>ミナミ</t>
    </rPh>
    <rPh sb="7" eb="9">
      <t>ジュウナナ</t>
    </rPh>
    <rPh sb="9" eb="10">
      <t>ジョウ</t>
    </rPh>
    <rPh sb="10" eb="11">
      <t>ニシ</t>
    </rPh>
    <rPh sb="13" eb="15">
      <t>チョウメ</t>
    </rPh>
    <phoneticPr fontId="1"/>
  </si>
  <si>
    <t>札幌市中央区南二十一条西7丁目</t>
    <rPh sb="0" eb="3">
      <t>サッポロシ</t>
    </rPh>
    <rPh sb="3" eb="6">
      <t>チュウオウク</t>
    </rPh>
    <rPh sb="6" eb="7">
      <t>ミナミ</t>
    </rPh>
    <rPh sb="7" eb="10">
      <t>ニジュウイチ</t>
    </rPh>
    <rPh sb="10" eb="11">
      <t>ジョウ</t>
    </rPh>
    <rPh sb="11" eb="12">
      <t>ニシ</t>
    </rPh>
    <rPh sb="13" eb="15">
      <t>チョウメ</t>
    </rPh>
    <phoneticPr fontId="1"/>
  </si>
  <si>
    <t>札幌市中央区南十九条西7丁目</t>
    <rPh sb="0" eb="3">
      <t>サッポロシ</t>
    </rPh>
    <rPh sb="3" eb="6">
      <t>チュウオウク</t>
    </rPh>
    <rPh sb="6" eb="7">
      <t>ミナミ</t>
    </rPh>
    <rPh sb="7" eb="9">
      <t>ジュウキュウ</t>
    </rPh>
    <rPh sb="9" eb="10">
      <t>ジョウ</t>
    </rPh>
    <rPh sb="10" eb="11">
      <t>ニシ</t>
    </rPh>
    <rPh sb="12" eb="14">
      <t>チョウメ</t>
    </rPh>
    <phoneticPr fontId="1"/>
  </si>
  <si>
    <t>札幌市中央区南十九条西6丁目</t>
    <rPh sb="0" eb="3">
      <t>サッポロシ</t>
    </rPh>
    <rPh sb="3" eb="6">
      <t>チュウオウク</t>
    </rPh>
    <rPh sb="6" eb="7">
      <t>ミナミ</t>
    </rPh>
    <rPh sb="7" eb="9">
      <t>ジュウキュウ</t>
    </rPh>
    <rPh sb="9" eb="10">
      <t>ジョウ</t>
    </rPh>
    <rPh sb="10" eb="11">
      <t>ニシ</t>
    </rPh>
    <rPh sb="12" eb="14">
      <t>チョウメ</t>
    </rPh>
    <phoneticPr fontId="1"/>
  </si>
  <si>
    <t>札幌市中央区南十九条西14丁目</t>
    <rPh sb="0" eb="3">
      <t>サッポロシ</t>
    </rPh>
    <rPh sb="3" eb="6">
      <t>チュウオウク</t>
    </rPh>
    <rPh sb="6" eb="7">
      <t>ミナミ</t>
    </rPh>
    <rPh sb="7" eb="9">
      <t>ジュウキュウ</t>
    </rPh>
    <rPh sb="9" eb="10">
      <t>ジョウ</t>
    </rPh>
    <rPh sb="10" eb="11">
      <t>ニシ</t>
    </rPh>
    <rPh sb="13" eb="15">
      <t>チョウメ</t>
    </rPh>
    <phoneticPr fontId="1"/>
  </si>
  <si>
    <t>札幌市中央区南十九条西15丁目</t>
    <rPh sb="0" eb="3">
      <t>サッポロシ</t>
    </rPh>
    <rPh sb="3" eb="6">
      <t>チュウオウク</t>
    </rPh>
    <rPh sb="6" eb="7">
      <t>ミナミ</t>
    </rPh>
    <rPh sb="7" eb="9">
      <t>ジュウキュウ</t>
    </rPh>
    <rPh sb="9" eb="10">
      <t>ジョウ</t>
    </rPh>
    <rPh sb="10" eb="11">
      <t>ニシ</t>
    </rPh>
    <rPh sb="13" eb="15">
      <t>チョウメ</t>
    </rPh>
    <phoneticPr fontId="1"/>
  </si>
  <si>
    <t>札幌市中央区南二十一条西9丁目</t>
    <rPh sb="0" eb="3">
      <t>サッポロシ</t>
    </rPh>
    <rPh sb="3" eb="6">
      <t>チュウオウク</t>
    </rPh>
    <rPh sb="6" eb="7">
      <t>ミナミ</t>
    </rPh>
    <rPh sb="7" eb="10">
      <t>ニジュウイチ</t>
    </rPh>
    <rPh sb="10" eb="11">
      <t>ジョウ</t>
    </rPh>
    <rPh sb="11" eb="12">
      <t>ニシ</t>
    </rPh>
    <rPh sb="13" eb="15">
      <t>チョウメ</t>
    </rPh>
    <phoneticPr fontId="1"/>
  </si>
  <si>
    <t>札幌市中央区南二十二条西8丁目</t>
    <rPh sb="0" eb="3">
      <t>サッポロシ</t>
    </rPh>
    <rPh sb="3" eb="6">
      <t>チュウオウク</t>
    </rPh>
    <rPh sb="6" eb="7">
      <t>ミナミ</t>
    </rPh>
    <rPh sb="7" eb="10">
      <t>ニジュウニ</t>
    </rPh>
    <rPh sb="10" eb="11">
      <t>ジョウ</t>
    </rPh>
    <rPh sb="11" eb="12">
      <t>ニシ</t>
    </rPh>
    <rPh sb="13" eb="15">
      <t>チョウメ</t>
    </rPh>
    <phoneticPr fontId="1"/>
  </si>
  <si>
    <t>札幌市中央区南二十一条西11丁目</t>
    <rPh sb="0" eb="3">
      <t>サッポロシ</t>
    </rPh>
    <rPh sb="3" eb="6">
      <t>チュウオウク</t>
    </rPh>
    <rPh sb="6" eb="7">
      <t>ミナミ</t>
    </rPh>
    <rPh sb="7" eb="10">
      <t>ニジュウイチ</t>
    </rPh>
    <rPh sb="10" eb="11">
      <t>ジョウ</t>
    </rPh>
    <rPh sb="11" eb="12">
      <t>ニシ</t>
    </rPh>
    <rPh sb="14" eb="16">
      <t>チョウメ</t>
    </rPh>
    <phoneticPr fontId="1"/>
  </si>
  <si>
    <t>札幌市中央区南二十二条西10丁目</t>
    <rPh sb="0" eb="3">
      <t>サッポロシ</t>
    </rPh>
    <rPh sb="3" eb="6">
      <t>チュウオウク</t>
    </rPh>
    <rPh sb="6" eb="7">
      <t>ミナミ</t>
    </rPh>
    <rPh sb="7" eb="10">
      <t>ニジュウニ</t>
    </rPh>
    <rPh sb="10" eb="11">
      <t>ジョウ</t>
    </rPh>
    <rPh sb="11" eb="12">
      <t>ニシ</t>
    </rPh>
    <rPh sb="14" eb="16">
      <t>チョウメ</t>
    </rPh>
    <phoneticPr fontId="1"/>
  </si>
  <si>
    <t>①×100/110（小数点第３位切り上げ）</t>
    <rPh sb="10" eb="13">
      <t>ショウスウテン</t>
    </rPh>
    <rPh sb="13" eb="14">
      <t>ダイ</t>
    </rPh>
    <rPh sb="15" eb="16">
      <t>イ</t>
    </rPh>
    <rPh sb="16" eb="17">
      <t>キ</t>
    </rPh>
    <rPh sb="18" eb="19">
      <t>ア</t>
    </rPh>
    <phoneticPr fontId="4"/>
  </si>
  <si>
    <t>札幌市中央区南十一条西15丁目</t>
    <rPh sb="0" eb="3">
      <t>サッポロシ</t>
    </rPh>
    <rPh sb="3" eb="6">
      <t>チュウオウク</t>
    </rPh>
    <rPh sb="6" eb="7">
      <t>ミナミ</t>
    </rPh>
    <rPh sb="7" eb="9">
      <t>ジュウイチ</t>
    </rPh>
    <rPh sb="9" eb="10">
      <t>ジョウ</t>
    </rPh>
    <rPh sb="10" eb="11">
      <t>ニシ</t>
    </rPh>
    <rPh sb="13" eb="15">
      <t>チョウメ</t>
    </rPh>
    <phoneticPr fontId="1"/>
  </si>
  <si>
    <t>年間予定使用電力量
（kWh）</t>
    <rPh sb="0" eb="2">
      <t>ネンカン</t>
    </rPh>
    <rPh sb="2" eb="4">
      <t>ヨテイ</t>
    </rPh>
    <rPh sb="4" eb="6">
      <t>シヨウ</t>
    </rPh>
    <rPh sb="6" eb="8">
      <t>デンリョク</t>
    </rPh>
    <rPh sb="8" eb="9">
      <t>リョウ</t>
    </rPh>
    <phoneticPr fontId="4"/>
  </si>
  <si>
    <t>単価</t>
    <rPh sb="0" eb="2">
      <t>タンカ</t>
    </rPh>
    <phoneticPr fontId="4"/>
  </si>
  <si>
    <t>年間予定使用量</t>
    <rPh sb="0" eb="2">
      <t>ネンカン</t>
    </rPh>
    <rPh sb="2" eb="4">
      <t>ヨテイ</t>
    </rPh>
    <rPh sb="4" eb="6">
      <t>シヨウ</t>
    </rPh>
    <rPh sb="6" eb="7">
      <t>リョウ</t>
    </rPh>
    <phoneticPr fontId="4"/>
  </si>
  <si>
    <t>小計</t>
    <rPh sb="0" eb="2">
      <t>ショウケイ</t>
    </rPh>
    <phoneticPr fontId="4"/>
  </si>
  <si>
    <t>120kWhを超え280kWhまで</t>
    <rPh sb="7" eb="8">
      <t>コ</t>
    </rPh>
    <phoneticPr fontId="4"/>
  </si>
  <si>
    <t>a</t>
    <phoneticPr fontId="4"/>
  </si>
  <si>
    <t>a×12</t>
    <phoneticPr fontId="4"/>
  </si>
  <si>
    <t>（月）</t>
    <rPh sb="1" eb="2">
      <t>ツキ</t>
    </rPh>
    <phoneticPr fontId="4"/>
  </si>
  <si>
    <t>契約
電流
（A）</t>
    <rPh sb="0" eb="2">
      <t>ケイヤク</t>
    </rPh>
    <rPh sb="3" eb="5">
      <t>デンリュウ</t>
    </rPh>
    <phoneticPr fontId="4"/>
  </si>
  <si>
    <t>基本料金単価
（円、銭単位まで記載可）</t>
    <rPh sb="0" eb="2">
      <t>キホン</t>
    </rPh>
    <rPh sb="2" eb="4">
      <t>リョウキン</t>
    </rPh>
    <rPh sb="4" eb="6">
      <t>タンカ</t>
    </rPh>
    <phoneticPr fontId="4"/>
  </si>
  <si>
    <t>（年）</t>
    <rPh sb="1" eb="2">
      <t>トシ</t>
    </rPh>
    <phoneticPr fontId="4"/>
  </si>
  <si>
    <t>ﾃﾞﾝﾃｲ ﾔﾏﾊﾅ19ｼﾞｮｳ(ｳﾁ</t>
  </si>
  <si>
    <t>ﾃﾞﾝﾃｲ ﾛｰﾌﾟｳｪｲｲﾘｸﾞﾁ(ｿﾄ</t>
  </si>
  <si>
    <t>ｺｳﾅﾝｼｮｳｶﾞｯｺｳﾏｴﾃﾞﾝﾃｲ</t>
  </si>
  <si>
    <t>ﾃﾞﾝﾃｲ ｲｼﾔﾏﾄﾞｵﾘ(ｳﾁ</t>
  </si>
  <si>
    <t>ﾃﾞﾝﾃｲ ｲｼﾔﾏﾄﾞｵﾘ(ｿﾄ</t>
  </si>
  <si>
    <t>ﾆｼ4ﾁｮｳﾒｳﾁﾏﾜﾘﾃﾞﾝﾃｲ</t>
  </si>
  <si>
    <t>ﾆｼ4ﾁｮｳﾒｿﾄﾏﾜﾘﾃﾞﾝﾃｲ</t>
  </si>
  <si>
    <t>ﾀﾇｷｺｳｼﾞｿﾄﾏﾜﾘﾃﾞﾝﾃｲ</t>
  </si>
  <si>
    <t>ﾀﾇｷｺｳｼﾞｳﾁﾏﾜﾘﾃﾞﾝﾃｲ</t>
  </si>
  <si>
    <t>ﾃﾞﾝﾃｲﾅｶｼﾞﾏｺｳｴﾝｽｽｷﾉ</t>
  </si>
  <si>
    <t>ﾃﾞﾝﾃｲｷﾞｮｳｹｲﾄﾞｵﾘ</t>
  </si>
  <si>
    <t>ﾃﾞﾝﾃｲ ﾔﾏﾊﾅ19ｼﾞｮｳ(ｿﾄ</t>
  </si>
  <si>
    <t>ﾃﾞﾝﾃｲ ﾆｼｾﾝ11ｼﾞｮｳ(ｿﾄ</t>
  </si>
  <si>
    <t>ﾃﾞﾝﾃｲ ﾆｼ16ｼﾞｮｳ</t>
  </si>
  <si>
    <t>ﾃﾞﾝﾃｲ ﾛｰﾌﾟｳｪｲｲﾘｸﾞﾁ(ｳﾁ</t>
  </si>
  <si>
    <t>ﾃﾞﾝﾃｲ ﾋｶﾞｼﾄﾝﾃﾞﾝﾄﾞｵﾘｳﾁ</t>
    <phoneticPr fontId="4"/>
  </si>
  <si>
    <t>ﾃﾞﾝﾃｲ ﾋｶﾞｼﾄﾝﾃﾞﾝﾄﾞｵﾘｿﾄ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</si>
</sst>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月&quot;"/>
    <numFmt numFmtId="177" formatCode="#,##0&quot;円&quot;.00&quot;銭／kWh&quot;"/>
    <numFmt numFmtId="178" formatCode="#,##0.00_);[Red]\(#,##0.00\)"/>
    <numFmt numFmtId="179" formatCode="#,##0_);[Red]\(#,##0\)"/>
  </numFmts>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5">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style="thin">
        <color indexed="64"/>
      </right>
      <top style="double">
        <color indexed="64"/>
      </top>
      <bottom style="medium">
        <color indexed="64"/>
      </bottom>
      <diagonal style="thin">
        <color indexed="64"/>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double">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s>
  <cellStyleXfs count="5">
    <xf numFmtId="0" fontId="0" fillId="0" borderId="0"/>
    <xf numFmtId="38" fontId="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cellStyleXfs>
  <cellXfs count="106">
    <xf numFmtId="0" fontId="0" fillId="0" borderId="0" xfId="0"/>
    <xf numFmtId="0" fontId="2" fillId="0" borderId="0" xfId="0" applyFont="1"/>
    <xf numFmtId="38" fontId="0" fillId="0" borderId="0" xfId="1" applyFont="1"/>
    <xf numFmtId="38" fontId="0" fillId="0" borderId="0" xfId="1" applyFont="1" applyAlignment="1">
      <alignment horizontal="right"/>
    </xf>
    <xf numFmtId="0" fontId="0" fillId="0" borderId="0" xfId="0" applyAlignment="1">
      <alignment vertical="center"/>
    </xf>
    <xf numFmtId="0" fontId="6" fillId="0" borderId="0" xfId="0" applyFont="1" applyAlignment="1">
      <alignment vertical="center"/>
    </xf>
    <xf numFmtId="38" fontId="6" fillId="0" borderId="0" xfId="4" applyFont="1" applyAlignment="1">
      <alignment vertical="center"/>
    </xf>
    <xf numFmtId="0" fontId="6" fillId="0" borderId="0" xfId="0" applyFont="1" applyAlignment="1">
      <alignment horizontal="right" vertical="center"/>
    </xf>
    <xf numFmtId="0" fontId="6" fillId="0" borderId="19" xfId="0" applyFont="1" applyBorder="1" applyAlignment="1">
      <alignment vertical="center"/>
    </xf>
    <xf numFmtId="40" fontId="6" fillId="0" borderId="20" xfId="4" applyNumberFormat="1" applyFont="1" applyBorder="1" applyAlignment="1">
      <alignment vertical="center"/>
    </xf>
    <xf numFmtId="38" fontId="6" fillId="0" borderId="20" xfId="4" applyFont="1" applyBorder="1" applyAlignment="1">
      <alignment vertical="center"/>
    </xf>
    <xf numFmtId="38" fontId="0" fillId="0" borderId="25" xfId="1" applyFont="1" applyBorder="1" applyAlignment="1">
      <alignment horizontal="right" vertical="center"/>
    </xf>
    <xf numFmtId="178" fontId="8" fillId="0" borderId="36" xfId="0" applyNumberFormat="1" applyFont="1" applyBorder="1" applyAlignment="1">
      <alignment vertical="center" wrapText="1"/>
    </xf>
    <xf numFmtId="178" fontId="0" fillId="0" borderId="6" xfId="1" applyNumberFormat="1" applyFont="1" applyBorder="1" applyAlignment="1">
      <alignment horizontal="right" vertical="center"/>
    </xf>
    <xf numFmtId="178" fontId="0" fillId="0" borderId="23" xfId="1" applyNumberFormat="1" applyFont="1" applyBorder="1" applyAlignment="1">
      <alignment horizontal="right" vertical="center"/>
    </xf>
    <xf numFmtId="38" fontId="5" fillId="0" borderId="2" xfId="4" applyFont="1" applyBorder="1" applyAlignment="1">
      <alignment horizontal="center" vertical="center" wrapText="1"/>
    </xf>
    <xf numFmtId="178" fontId="0" fillId="0" borderId="3" xfId="1" applyNumberFormat="1" applyFont="1" applyBorder="1" applyAlignment="1">
      <alignment vertical="center"/>
    </xf>
    <xf numFmtId="178" fontId="0" fillId="0" borderId="22" xfId="1" applyNumberFormat="1" applyFont="1" applyBorder="1" applyAlignment="1">
      <alignment vertical="center"/>
    </xf>
    <xf numFmtId="178" fontId="0" fillId="2" borderId="23" xfId="1" applyNumberFormat="1" applyFont="1" applyFill="1" applyBorder="1" applyAlignment="1">
      <alignment horizontal="right" vertical="center"/>
    </xf>
    <xf numFmtId="177" fontId="0" fillId="0" borderId="2" xfId="1" applyNumberFormat="1" applyFont="1" applyFill="1" applyBorder="1" applyAlignment="1">
      <alignment horizontal="center" vertical="center" wrapText="1"/>
    </xf>
    <xf numFmtId="178" fontId="0" fillId="2" borderId="3" xfId="1" applyNumberFormat="1" applyFont="1" applyFill="1" applyBorder="1" applyAlignment="1">
      <alignment vertical="center"/>
    </xf>
    <xf numFmtId="178" fontId="0" fillId="2" borderId="22" xfId="1" applyNumberFormat="1" applyFont="1" applyFill="1" applyBorder="1" applyAlignment="1">
      <alignment vertical="center"/>
    </xf>
    <xf numFmtId="178" fontId="0" fillId="2" borderId="24" xfId="1" applyNumberFormat="1" applyFont="1" applyFill="1" applyBorder="1" applyAlignment="1">
      <alignment vertical="center"/>
    </xf>
    <xf numFmtId="178" fontId="0" fillId="2" borderId="37" xfId="1" applyNumberFormat="1" applyFont="1" applyFill="1" applyBorder="1" applyAlignment="1">
      <alignment vertical="center"/>
    </xf>
    <xf numFmtId="179" fontId="0" fillId="0" borderId="0" xfId="1" applyNumberFormat="1" applyFont="1" applyAlignment="1">
      <alignment horizontal="right"/>
    </xf>
    <xf numFmtId="179" fontId="2" fillId="0" borderId="0" xfId="0" applyNumberFormat="1" applyFont="1"/>
    <xf numFmtId="179" fontId="0" fillId="0" borderId="0" xfId="0" applyNumberFormat="1"/>
    <xf numFmtId="179" fontId="0" fillId="0" borderId="0" xfId="1" applyNumberFormat="1" applyFont="1"/>
    <xf numFmtId="179" fontId="0" fillId="2" borderId="6" xfId="1" applyNumberFormat="1" applyFont="1" applyFill="1" applyBorder="1" applyAlignment="1">
      <alignment horizontal="right" vertical="center"/>
    </xf>
    <xf numFmtId="179" fontId="0" fillId="2" borderId="23" xfId="1" applyNumberFormat="1" applyFont="1" applyFill="1" applyBorder="1" applyAlignment="1">
      <alignment horizontal="right" vertical="center"/>
    </xf>
    <xf numFmtId="179" fontId="0" fillId="2" borderId="22" xfId="1" applyNumberFormat="1" applyFont="1" applyFill="1" applyBorder="1" applyAlignment="1">
      <alignment vertical="center"/>
    </xf>
    <xf numFmtId="38" fontId="0" fillId="2" borderId="32" xfId="1" applyFont="1" applyFill="1" applyBorder="1" applyAlignment="1">
      <alignment horizontal="right" vertical="center"/>
    </xf>
    <xf numFmtId="179" fontId="0" fillId="0" borderId="0" xfId="0" applyNumberFormat="1" applyAlignment="1">
      <alignment vertical="center"/>
    </xf>
    <xf numFmtId="179" fontId="0" fillId="2" borderId="27" xfId="0" applyNumberFormat="1" applyFill="1" applyBorder="1" applyAlignment="1">
      <alignment vertical="center" wrapText="1"/>
    </xf>
    <xf numFmtId="179" fontId="0" fillId="2" borderId="26" xfId="0" applyNumberFormat="1" applyFill="1" applyBorder="1" applyAlignment="1">
      <alignment vertical="center" wrapText="1"/>
    </xf>
    <xf numFmtId="179" fontId="5" fillId="0" borderId="2" xfId="1" applyNumberFormat="1" applyFont="1" applyFill="1" applyBorder="1" applyAlignment="1">
      <alignment horizontal="center" vertical="center" wrapText="1"/>
    </xf>
    <xf numFmtId="179" fontId="0" fillId="2" borderId="42" xfId="0" applyNumberFormat="1" applyFill="1" applyBorder="1" applyAlignment="1">
      <alignment vertical="center" wrapText="1"/>
    </xf>
    <xf numFmtId="178" fontId="8" fillId="0" borderId="34" xfId="0" applyNumberFormat="1" applyFont="1" applyBorder="1" applyAlignment="1">
      <alignment vertical="center" wrapText="1"/>
    </xf>
    <xf numFmtId="178" fontId="0" fillId="2" borderId="16" xfId="1" applyNumberFormat="1" applyFont="1" applyFill="1" applyBorder="1" applyAlignment="1">
      <alignment horizontal="right" vertical="center"/>
    </xf>
    <xf numFmtId="178" fontId="0" fillId="0" borderId="16" xfId="1" applyNumberFormat="1" applyFont="1" applyBorder="1" applyAlignment="1">
      <alignment horizontal="right" vertical="center"/>
    </xf>
    <xf numFmtId="179" fontId="0" fillId="2" borderId="16" xfId="1" applyNumberFormat="1" applyFont="1" applyFill="1" applyBorder="1" applyAlignment="1">
      <alignment horizontal="right" vertical="center"/>
    </xf>
    <xf numFmtId="178" fontId="0" fillId="2" borderId="18" xfId="1" applyNumberFormat="1" applyFont="1" applyFill="1" applyBorder="1" applyAlignment="1">
      <alignment vertical="center"/>
    </xf>
    <xf numFmtId="178" fontId="0" fillId="0" borderId="18" xfId="1" applyNumberFormat="1" applyFont="1" applyBorder="1" applyAlignment="1">
      <alignment vertical="center"/>
    </xf>
    <xf numFmtId="179" fontId="0" fillId="2" borderId="18" xfId="1" applyNumberFormat="1" applyFont="1" applyFill="1" applyBorder="1" applyAlignment="1">
      <alignment vertical="center"/>
    </xf>
    <xf numFmtId="178" fontId="0" fillId="2" borderId="40" xfId="1" applyNumberFormat="1" applyFont="1" applyFill="1" applyBorder="1" applyAlignment="1">
      <alignment vertical="center"/>
    </xf>
    <xf numFmtId="179" fontId="0" fillId="2" borderId="46" xfId="1" applyNumberFormat="1" applyFont="1" applyFill="1" applyBorder="1" applyAlignment="1">
      <alignment vertical="center"/>
    </xf>
    <xf numFmtId="178" fontId="0" fillId="0" borderId="47" xfId="1" applyNumberFormat="1" applyFont="1" applyFill="1" applyBorder="1" applyAlignment="1">
      <alignment vertical="center"/>
    </xf>
    <xf numFmtId="178" fontId="0" fillId="0" borderId="45" xfId="1" applyNumberFormat="1" applyFont="1" applyBorder="1" applyAlignment="1">
      <alignment horizontal="right" vertical="center"/>
    </xf>
    <xf numFmtId="179" fontId="0" fillId="0" borderId="45" xfId="1" applyNumberFormat="1" applyFont="1" applyBorder="1" applyAlignment="1">
      <alignment horizontal="right" vertical="center"/>
    </xf>
    <xf numFmtId="38" fontId="0" fillId="0" borderId="48" xfId="1" applyFont="1" applyBorder="1" applyAlignment="1">
      <alignment vertical="center"/>
    </xf>
    <xf numFmtId="179" fontId="0" fillId="0" borderId="48" xfId="1" applyNumberFormat="1" applyFont="1" applyBorder="1" applyAlignment="1">
      <alignment vertical="center"/>
    </xf>
    <xf numFmtId="38" fontId="0" fillId="0" borderId="49" xfId="1" applyFont="1" applyBorder="1" applyAlignment="1">
      <alignment vertical="center"/>
    </xf>
    <xf numFmtId="176" fontId="0" fillId="2" borderId="30" xfId="0" applyNumberFormat="1" applyFill="1" applyBorder="1" applyAlignment="1">
      <alignment horizontal="left" vertical="center" shrinkToFit="1"/>
    </xf>
    <xf numFmtId="176" fontId="0" fillId="2" borderId="28" xfId="0" applyNumberFormat="1" applyFill="1" applyBorder="1" applyAlignment="1">
      <alignment horizontal="left" vertical="center" shrinkToFit="1"/>
    </xf>
    <xf numFmtId="176" fontId="0" fillId="2" borderId="21" xfId="0" applyNumberFormat="1" applyFill="1" applyBorder="1" applyAlignment="1">
      <alignment horizontal="left" vertical="center" shrinkToFit="1"/>
    </xf>
    <xf numFmtId="176" fontId="0" fillId="2" borderId="0" xfId="0" applyNumberFormat="1" applyFill="1" applyAlignment="1">
      <alignment horizontal="left" vertical="center" shrinkToFit="1"/>
    </xf>
    <xf numFmtId="176" fontId="0" fillId="2" borderId="17" xfId="0" applyNumberFormat="1" applyFill="1" applyBorder="1" applyAlignment="1">
      <alignment horizontal="left" vertical="center" shrinkToFit="1"/>
    </xf>
    <xf numFmtId="176" fontId="0" fillId="2" borderId="29" xfId="0" applyNumberFormat="1" applyFill="1" applyBorder="1" applyAlignment="1">
      <alignment horizontal="left" vertical="center" shrinkToFit="1"/>
    </xf>
    <xf numFmtId="176" fontId="0" fillId="2" borderId="22" xfId="0" applyNumberFormat="1" applyFill="1" applyBorder="1" applyAlignment="1">
      <alignment horizontal="left" vertical="center" shrinkToFit="1"/>
    </xf>
    <xf numFmtId="176" fontId="0" fillId="2" borderId="18" xfId="0" applyNumberFormat="1" applyFill="1" applyBorder="1" applyAlignment="1">
      <alignment horizontal="left" vertical="center" shrinkToFit="1"/>
    </xf>
    <xf numFmtId="38" fontId="5" fillId="0" borderId="35" xfId="1" applyFont="1" applyBorder="1" applyAlignment="1">
      <alignment horizontal="center" vertical="center" wrapText="1"/>
    </xf>
    <xf numFmtId="38" fontId="2" fillId="2" borderId="3" xfId="1" applyFont="1" applyFill="1" applyBorder="1" applyAlignment="1">
      <alignment horizontal="center" vertical="center"/>
    </xf>
    <xf numFmtId="38" fontId="2" fillId="2" borderId="22" xfId="1" applyFont="1" applyFill="1" applyBorder="1" applyAlignment="1">
      <alignment horizontal="center" vertical="center"/>
    </xf>
    <xf numFmtId="38" fontId="2" fillId="2" borderId="18" xfId="1" applyFont="1" applyFill="1" applyBorder="1" applyAlignment="1">
      <alignment horizontal="center" vertical="center"/>
    </xf>
    <xf numFmtId="38" fontId="0" fillId="0" borderId="48" xfId="1" applyFont="1" applyBorder="1" applyAlignment="1">
      <alignment horizontal="right" vertical="center"/>
    </xf>
    <xf numFmtId="38" fontId="5" fillId="0" borderId="51" xfId="1" applyFont="1" applyBorder="1" applyAlignment="1">
      <alignment horizontal="center" vertical="center" wrapText="1"/>
    </xf>
    <xf numFmtId="38" fontId="5" fillId="0" borderId="29" xfId="4" applyFont="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38" fontId="5" fillId="0" borderId="17" xfId="1" applyFont="1" applyBorder="1" applyAlignment="1">
      <alignment horizontal="center" vertical="center" wrapText="1"/>
    </xf>
    <xf numFmtId="38" fontId="5" fillId="0" borderId="18" xfId="1" applyFont="1" applyBorder="1" applyAlignment="1">
      <alignment horizontal="center" vertical="center" wrapText="1"/>
    </xf>
    <xf numFmtId="38" fontId="5" fillId="0" borderId="2" xfId="1" applyFont="1" applyBorder="1" applyAlignment="1">
      <alignment horizontal="center" vertical="center" wrapText="1"/>
    </xf>
    <xf numFmtId="179" fontId="5" fillId="0" borderId="13" xfId="1" applyNumberFormat="1" applyFont="1" applyBorder="1" applyAlignment="1">
      <alignment horizontal="center" vertical="center" wrapText="1"/>
    </xf>
    <xf numFmtId="179" fontId="5" fillId="0" borderId="14" xfId="1" applyNumberFormat="1" applyFont="1" applyBorder="1" applyAlignment="1">
      <alignment horizontal="center" vertical="center" wrapText="1"/>
    </xf>
    <xf numFmtId="179" fontId="5" fillId="0" borderId="1" xfId="1" applyNumberFormat="1" applyFont="1" applyBorder="1" applyAlignment="1">
      <alignment horizontal="center" vertical="center" wrapText="1"/>
    </xf>
    <xf numFmtId="38" fontId="5" fillId="0" borderId="31" xfId="4" applyFont="1" applyBorder="1" applyAlignment="1">
      <alignment horizontal="center" vertical="center" wrapText="1"/>
    </xf>
    <xf numFmtId="38" fontId="5" fillId="0" borderId="32" xfId="4" applyFont="1" applyBorder="1" applyAlignment="1">
      <alignment horizontal="center" vertical="center" wrapText="1"/>
    </xf>
    <xf numFmtId="38" fontId="5" fillId="0" borderId="33" xfId="4" applyFont="1" applyBorder="1" applyAlignment="1">
      <alignment horizontal="center" vertical="center" wrapText="1"/>
    </xf>
    <xf numFmtId="38" fontId="5" fillId="0" borderId="10" xfId="1" applyFont="1" applyBorder="1" applyAlignment="1">
      <alignment horizontal="center" vertical="center" wrapText="1"/>
    </xf>
    <xf numFmtId="38" fontId="5" fillId="0" borderId="39" xfId="1" applyFont="1" applyBorder="1" applyAlignment="1">
      <alignment horizontal="center" vertical="center" wrapText="1"/>
    </xf>
    <xf numFmtId="38" fontId="5" fillId="0" borderId="50" xfId="1" applyFont="1" applyBorder="1" applyAlignment="1">
      <alignment horizontal="center" vertical="center" wrapText="1"/>
    </xf>
    <xf numFmtId="38" fontId="5" fillId="0" borderId="6" xfId="1" applyFont="1" applyBorder="1" applyAlignment="1">
      <alignment horizontal="center" vertical="center" wrapText="1"/>
    </xf>
    <xf numFmtId="0" fontId="0" fillId="0" borderId="15"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5" fillId="0" borderId="0" xfId="0" applyFont="1" applyAlignment="1">
      <alignment vertical="center" wrapText="1"/>
    </xf>
    <xf numFmtId="38" fontId="5" fillId="0" borderId="12" xfId="4" applyFont="1" applyBorder="1" applyAlignment="1">
      <alignment horizontal="center" vertical="center"/>
    </xf>
    <xf numFmtId="38" fontId="5" fillId="0" borderId="4" xfId="4" applyFont="1" applyBorder="1" applyAlignment="1">
      <alignment horizontal="center" vertical="center"/>
    </xf>
    <xf numFmtId="38" fontId="5" fillId="0" borderId="5" xfId="4" applyFont="1" applyBorder="1" applyAlignment="1">
      <alignment horizontal="center" vertical="center"/>
    </xf>
    <xf numFmtId="38" fontId="5" fillId="0" borderId="24" xfId="1" applyFont="1" applyBorder="1" applyAlignment="1">
      <alignment horizontal="center" vertical="center" wrapText="1"/>
    </xf>
    <xf numFmtId="38" fontId="5" fillId="0" borderId="21" xfId="1" applyFont="1" applyBorder="1" applyAlignment="1">
      <alignment horizontal="center" vertical="center" wrapText="1"/>
    </xf>
    <xf numFmtId="38" fontId="5" fillId="0" borderId="23" xfId="1" applyFont="1" applyBorder="1" applyAlignment="1">
      <alignment horizontal="center" vertical="center" wrapText="1"/>
    </xf>
    <xf numFmtId="38" fontId="5" fillId="0" borderId="38" xfId="1" applyFont="1" applyBorder="1" applyAlignment="1">
      <alignment horizontal="center" vertical="center" wrapText="1"/>
    </xf>
    <xf numFmtId="38" fontId="5" fillId="0" borderId="41" xfId="1" applyFont="1" applyBorder="1" applyAlignment="1">
      <alignment horizontal="center" vertical="center" wrapText="1"/>
    </xf>
  </cellXfs>
  <cellStyles count="5">
    <cellStyle name="桁区切り" xfId="1" builtinId="6"/>
    <cellStyle name="桁区切り 2" xfId="3" xr:uid="{00000000-0005-0000-0000-000001000000}"/>
    <cellStyle name="桁区切り 3" xfId="4" xr:uid="{00000000-0005-0000-0000-000002000000}"/>
    <cellStyle name="標準" xfId="0" builtinId="0"/>
    <cellStyle name="標準 2" xfId="2" xr:uid="{00000000-0005-0000-0000-000004000000}"/>
  </cellStyles>
  <dxfs count="0"/>
  <tableStyles count="0" defaultTableStyle="TableStyleMedium9" defaultPivotStyle="PivotStyleLight16"/>
  <colors>
    <mruColors>
      <color rgb="FFFFFF99"/>
      <color rgb="FF99FFCC"/>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9CEC-F2C0-4844-97D4-30294639E4A6}">
  <dimension ref="A1:G8"/>
  <sheetViews>
    <sheetView view="pageBreakPreview" zoomScaleNormal="100" zoomScaleSheetLayoutView="100" workbookViewId="0">
      <selection activeCell="B14" sqref="B14"/>
    </sheetView>
  </sheetViews>
  <sheetFormatPr defaultRowHeight="30" customHeight="1" x14ac:dyDescent="0.15"/>
  <cols>
    <col min="1" max="1" width="31.375" style="5" customWidth="1"/>
    <col min="2" max="2" width="19.625" style="6" customWidth="1"/>
    <col min="3" max="16384" width="9" style="5"/>
  </cols>
  <sheetData>
    <row r="1" spans="1:7" ht="30" customHeight="1" x14ac:dyDescent="0.15">
      <c r="G1" s="7" t="s">
        <v>16</v>
      </c>
    </row>
    <row r="2" spans="1:7" ht="30" customHeight="1" x14ac:dyDescent="0.15">
      <c r="A2" s="70" t="s">
        <v>9</v>
      </c>
      <c r="B2" s="70"/>
      <c r="C2" s="70"/>
      <c r="D2" s="70"/>
      <c r="E2" s="70"/>
      <c r="F2" s="70"/>
      <c r="G2" s="70"/>
    </row>
    <row r="3" spans="1:7" ht="30" customHeight="1" thickBot="1" x14ac:dyDescent="0.2"/>
    <row r="4" spans="1:7" ht="30" customHeight="1" thickBot="1" x14ac:dyDescent="0.2">
      <c r="A4" s="8" t="s">
        <v>10</v>
      </c>
      <c r="B4" s="10">
        <f>【1052】内訳書別紙!Q25</f>
        <v>0</v>
      </c>
      <c r="C4" s="5" t="s">
        <v>14</v>
      </c>
    </row>
    <row r="5" spans="1:7" ht="30" customHeight="1" thickBot="1" x14ac:dyDescent="0.2"/>
    <row r="6" spans="1:7" ht="30" customHeight="1" thickBot="1" x14ac:dyDescent="0.2">
      <c r="A6" s="8" t="s">
        <v>11</v>
      </c>
      <c r="B6" s="9">
        <f>ROUNDUP(B4*100/110,2)</f>
        <v>0</v>
      </c>
      <c r="C6" s="5" t="s">
        <v>15</v>
      </c>
    </row>
    <row r="7" spans="1:7" ht="30" customHeight="1" x14ac:dyDescent="0.15">
      <c r="C7" s="5" t="s">
        <v>32</v>
      </c>
    </row>
    <row r="8" spans="1:7" ht="30" customHeight="1" x14ac:dyDescent="0.15">
      <c r="A8" s="5" t="s">
        <v>17</v>
      </c>
    </row>
  </sheetData>
  <mergeCells count="1">
    <mergeCell ref="A2:G2"/>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B6E62-2571-403E-AD76-B16EF331998F}">
  <sheetPr>
    <tabColor rgb="FFFFFF99"/>
    <pageSetUpPr fitToPage="1"/>
  </sheetPr>
  <dimension ref="A1:R31"/>
  <sheetViews>
    <sheetView tabSelected="1" view="pageBreakPreview" zoomScale="70" zoomScaleNormal="100" zoomScaleSheetLayoutView="70" workbookViewId="0">
      <pane xSplit="5" ySplit="7" topLeftCell="F8" activePane="bottomRight" state="frozen"/>
      <selection activeCell="B5" sqref="B5"/>
      <selection pane="topRight" activeCell="B5" sqref="B5"/>
      <selection pane="bottomLeft" activeCell="B5" sqref="B5"/>
      <selection pane="bottomRight" activeCell="V12" sqref="V11:V12"/>
    </sheetView>
  </sheetViews>
  <sheetFormatPr defaultRowHeight="13.5" x14ac:dyDescent="0.15"/>
  <cols>
    <col min="1" max="1" width="4.375" customWidth="1"/>
    <col min="2" max="2" width="24.375" customWidth="1"/>
    <col min="3" max="3" width="28" hidden="1" customWidth="1"/>
    <col min="4" max="4" width="6.25" customWidth="1"/>
    <col min="5" max="5" width="7.875" style="26" customWidth="1"/>
    <col min="6" max="6" width="10.5" customWidth="1"/>
    <col min="7" max="8" width="10.625" customWidth="1"/>
    <col min="9" max="9" width="8.375" style="26" customWidth="1"/>
    <col min="10" max="10" width="10.5" customWidth="1"/>
    <col min="11" max="11" width="10.625" customWidth="1"/>
    <col min="12" max="12" width="8.375" style="26" customWidth="1"/>
    <col min="13" max="13" width="9.5" customWidth="1"/>
    <col min="14" max="14" width="10.5" customWidth="1"/>
    <col min="15" max="15" width="8.125" style="26" customWidth="1"/>
    <col min="16" max="16" width="9.625" customWidth="1"/>
    <col min="17" max="17" width="12.5" customWidth="1"/>
  </cols>
  <sheetData>
    <row r="1" spans="1:18" x14ac:dyDescent="0.15">
      <c r="D1" s="3"/>
      <c r="E1" s="27"/>
      <c r="F1" s="2"/>
      <c r="G1" s="3"/>
      <c r="H1" s="3"/>
      <c r="I1" s="24"/>
      <c r="J1" s="2"/>
      <c r="K1" s="2"/>
      <c r="L1" s="27"/>
      <c r="M1" s="2"/>
      <c r="N1" s="2"/>
      <c r="O1" s="27"/>
      <c r="P1" s="2"/>
      <c r="Q1" s="2"/>
    </row>
    <row r="2" spans="1:18" ht="17.25" x14ac:dyDescent="0.2">
      <c r="A2" s="71" t="s">
        <v>9</v>
      </c>
      <c r="B2" s="71"/>
      <c r="C2" s="71"/>
      <c r="D2" s="71"/>
      <c r="E2" s="71"/>
      <c r="F2" s="71"/>
      <c r="G2" s="71"/>
      <c r="H2" s="71"/>
      <c r="I2" s="71"/>
      <c r="J2" s="71"/>
      <c r="K2" s="71"/>
      <c r="L2" s="71"/>
      <c r="M2" s="71"/>
      <c r="N2" s="71"/>
      <c r="O2" s="71"/>
      <c r="P2" s="71"/>
      <c r="Q2" s="71"/>
    </row>
    <row r="3" spans="1:18" x14ac:dyDescent="0.15">
      <c r="E3" s="27"/>
      <c r="F3" s="2"/>
      <c r="G3" s="3"/>
      <c r="H3" s="3"/>
      <c r="I3" s="24"/>
      <c r="J3" s="2"/>
      <c r="K3" s="2"/>
      <c r="L3" s="27"/>
      <c r="M3" s="2"/>
      <c r="N3" s="2"/>
      <c r="O3" s="27"/>
      <c r="P3" s="2"/>
      <c r="Q3" s="2"/>
    </row>
    <row r="4" spans="1:18" ht="14.25" thickBot="1" x14ac:dyDescent="0.2">
      <c r="A4" t="str">
        <f ca="1">RIGHT(CELL("filename",A1),LEN(CELL("filename",A1))-FIND("]",CELL("filename",A1)))</f>
        <v>【1052】内訳書別紙</v>
      </c>
      <c r="D4" s="3"/>
      <c r="E4" s="27"/>
      <c r="F4" s="2"/>
      <c r="G4" s="3"/>
      <c r="H4" s="3"/>
      <c r="I4" s="24"/>
      <c r="J4" s="2"/>
      <c r="K4" s="2"/>
      <c r="L4" s="27"/>
      <c r="M4" s="2"/>
      <c r="N4" s="2"/>
      <c r="O4" s="27"/>
      <c r="P4" s="2"/>
      <c r="Q4" s="3"/>
    </row>
    <row r="5" spans="1:18" ht="30.75" customHeight="1" x14ac:dyDescent="0.15">
      <c r="A5" s="72" t="s">
        <v>5</v>
      </c>
      <c r="B5" s="75" t="s">
        <v>2</v>
      </c>
      <c r="C5" s="78" t="s">
        <v>6</v>
      </c>
      <c r="D5" s="81" t="s">
        <v>42</v>
      </c>
      <c r="E5" s="84" t="s">
        <v>34</v>
      </c>
      <c r="F5" s="92" t="s">
        <v>43</v>
      </c>
      <c r="G5" s="93"/>
      <c r="H5" s="98" t="s">
        <v>13</v>
      </c>
      <c r="I5" s="99"/>
      <c r="J5" s="99"/>
      <c r="K5" s="99"/>
      <c r="L5" s="99"/>
      <c r="M5" s="99"/>
      <c r="N5" s="99"/>
      <c r="O5" s="99"/>
      <c r="P5" s="100"/>
      <c r="Q5" s="87" t="s">
        <v>12</v>
      </c>
    </row>
    <row r="6" spans="1:18" ht="30.75" customHeight="1" x14ac:dyDescent="0.15">
      <c r="A6" s="73"/>
      <c r="B6" s="76"/>
      <c r="C6" s="79"/>
      <c r="D6" s="82"/>
      <c r="E6" s="85"/>
      <c r="F6" s="65" t="s">
        <v>41</v>
      </c>
      <c r="G6" s="66" t="s">
        <v>44</v>
      </c>
      <c r="H6" s="101" t="s">
        <v>3</v>
      </c>
      <c r="I6" s="102"/>
      <c r="J6" s="103"/>
      <c r="K6" s="104" t="s">
        <v>38</v>
      </c>
      <c r="L6" s="90"/>
      <c r="M6" s="105"/>
      <c r="N6" s="90" t="s">
        <v>4</v>
      </c>
      <c r="O6" s="90"/>
      <c r="P6" s="91"/>
      <c r="Q6" s="88"/>
    </row>
    <row r="7" spans="1:18" ht="30.75" customHeight="1" thickBot="1" x14ac:dyDescent="0.2">
      <c r="A7" s="74"/>
      <c r="B7" s="77"/>
      <c r="C7" s="80"/>
      <c r="D7" s="83"/>
      <c r="E7" s="86"/>
      <c r="F7" s="60" t="s">
        <v>39</v>
      </c>
      <c r="G7" s="15" t="s">
        <v>40</v>
      </c>
      <c r="H7" s="15" t="s">
        <v>35</v>
      </c>
      <c r="I7" s="35" t="s">
        <v>36</v>
      </c>
      <c r="J7" s="19" t="s">
        <v>37</v>
      </c>
      <c r="K7" s="15" t="s">
        <v>35</v>
      </c>
      <c r="L7" s="35" t="s">
        <v>36</v>
      </c>
      <c r="M7" s="19" t="s">
        <v>37</v>
      </c>
      <c r="N7" s="15" t="s">
        <v>35</v>
      </c>
      <c r="O7" s="35" t="s">
        <v>36</v>
      </c>
      <c r="P7" s="19" t="s">
        <v>37</v>
      </c>
      <c r="Q7" s="89"/>
    </row>
    <row r="8" spans="1:18" s="4" customFormat="1" ht="34.5" customHeight="1" x14ac:dyDescent="0.15">
      <c r="A8" s="67">
        <f>ROW()-7</f>
        <v>1</v>
      </c>
      <c r="B8" s="52" t="s">
        <v>45</v>
      </c>
      <c r="C8" s="56" t="s">
        <v>24</v>
      </c>
      <c r="D8" s="61">
        <v>30</v>
      </c>
      <c r="E8" s="33">
        <v>1815</v>
      </c>
      <c r="F8" s="12"/>
      <c r="G8" s="18">
        <f>ROUNDDOWN(F8*12,2)</f>
        <v>0</v>
      </c>
      <c r="H8" s="13"/>
      <c r="I8" s="28">
        <v>1440</v>
      </c>
      <c r="J8" s="20">
        <f>ROUNDDOWN(H8*I8,2)</f>
        <v>0</v>
      </c>
      <c r="K8" s="16"/>
      <c r="L8" s="28">
        <v>375</v>
      </c>
      <c r="M8" s="20">
        <f>ROUNDDOWN(K8*L8,2)</f>
        <v>0</v>
      </c>
      <c r="N8" s="16"/>
      <c r="O8" s="28">
        <v>0</v>
      </c>
      <c r="P8" s="23">
        <f>ROUNDDOWN(N8*O8,2)</f>
        <v>0</v>
      </c>
      <c r="Q8" s="31">
        <f>ROUNDDOWN(SUM(G8,J8,M8,P8),0)</f>
        <v>0</v>
      </c>
      <c r="R8" s="32"/>
    </row>
    <row r="9" spans="1:18" s="4" customFormat="1" ht="34.5" customHeight="1" x14ac:dyDescent="0.15">
      <c r="A9" s="68">
        <v>2</v>
      </c>
      <c r="B9" s="53" t="s">
        <v>46</v>
      </c>
      <c r="C9" s="57" t="s">
        <v>27</v>
      </c>
      <c r="D9" s="62">
        <v>30</v>
      </c>
      <c r="E9" s="34">
        <v>1963</v>
      </c>
      <c r="F9" s="12"/>
      <c r="G9" s="18">
        <f>ROUNDDOWN(F9*12,2)</f>
        <v>0</v>
      </c>
      <c r="H9" s="14"/>
      <c r="I9" s="29">
        <v>1440</v>
      </c>
      <c r="J9" s="21">
        <f>ROUNDDOWN(H9*I9,2)</f>
        <v>0</v>
      </c>
      <c r="K9" s="17"/>
      <c r="L9" s="30">
        <v>523</v>
      </c>
      <c r="M9" s="21">
        <f t="shared" ref="M9:M24" si="0">ROUNDDOWN(K9*L9,2)</f>
        <v>0</v>
      </c>
      <c r="N9" s="17"/>
      <c r="O9" s="30">
        <v>0</v>
      </c>
      <c r="P9" s="22">
        <f>ROUNDDOWN(N9*O9,2)</f>
        <v>0</v>
      </c>
      <c r="Q9" s="31">
        <f t="shared" ref="Q9:Q24" si="1">ROUNDDOWN(SUM(G9,J9,M9,P9),0)</f>
        <v>0</v>
      </c>
      <c r="R9" s="32"/>
    </row>
    <row r="10" spans="1:18" s="4" customFormat="1" ht="34.5" customHeight="1" x14ac:dyDescent="0.15">
      <c r="A10" s="68">
        <v>3</v>
      </c>
      <c r="B10" s="54" t="s">
        <v>47</v>
      </c>
      <c r="C10" s="58" t="s">
        <v>23</v>
      </c>
      <c r="D10" s="62">
        <v>30</v>
      </c>
      <c r="E10" s="34">
        <v>6785</v>
      </c>
      <c r="F10" s="12"/>
      <c r="G10" s="18">
        <f t="shared" ref="G10:G24" si="2">ROUNDDOWN(F10*12,2)</f>
        <v>0</v>
      </c>
      <c r="H10" s="14"/>
      <c r="I10" s="29">
        <v>1440</v>
      </c>
      <c r="J10" s="21">
        <f t="shared" ref="J10:J23" si="3">ROUNDDOWN(H10*I10,2)</f>
        <v>0</v>
      </c>
      <c r="K10" s="17"/>
      <c r="L10" s="30">
        <v>1920</v>
      </c>
      <c r="M10" s="21">
        <f t="shared" si="0"/>
        <v>0</v>
      </c>
      <c r="N10" s="17"/>
      <c r="O10" s="30">
        <v>3425</v>
      </c>
      <c r="P10" s="22">
        <f t="shared" ref="P10:P24" si="4">ROUNDDOWN(N10*O10,2)</f>
        <v>0</v>
      </c>
      <c r="Q10" s="31">
        <f t="shared" si="1"/>
        <v>0</v>
      </c>
      <c r="R10" s="32"/>
    </row>
    <row r="11" spans="1:18" s="4" customFormat="1" ht="34.5" customHeight="1" x14ac:dyDescent="0.15">
      <c r="A11" s="68">
        <v>4</v>
      </c>
      <c r="B11" s="54" t="s">
        <v>60</v>
      </c>
      <c r="C11" s="58" t="s">
        <v>28</v>
      </c>
      <c r="D11" s="62">
        <v>30</v>
      </c>
      <c r="E11" s="34">
        <v>2135</v>
      </c>
      <c r="F11" s="12"/>
      <c r="G11" s="18">
        <f t="shared" si="2"/>
        <v>0</v>
      </c>
      <c r="H11" s="14"/>
      <c r="I11" s="29">
        <v>1440</v>
      </c>
      <c r="J11" s="21">
        <f t="shared" si="3"/>
        <v>0</v>
      </c>
      <c r="K11" s="17"/>
      <c r="L11" s="30">
        <v>695</v>
      </c>
      <c r="M11" s="21">
        <f t="shared" si="0"/>
        <v>0</v>
      </c>
      <c r="N11" s="17"/>
      <c r="O11" s="30">
        <v>0</v>
      </c>
      <c r="P11" s="22">
        <f t="shared" si="4"/>
        <v>0</v>
      </c>
      <c r="Q11" s="31">
        <f t="shared" si="1"/>
        <v>0</v>
      </c>
      <c r="R11" s="32"/>
    </row>
    <row r="12" spans="1:18" s="4" customFormat="1" ht="34.5" customHeight="1" x14ac:dyDescent="0.15">
      <c r="A12" s="68">
        <v>5</v>
      </c>
      <c r="B12" s="54" t="s">
        <v>48</v>
      </c>
      <c r="C12" s="58" t="s">
        <v>30</v>
      </c>
      <c r="D12" s="62">
        <v>30</v>
      </c>
      <c r="E12" s="34">
        <v>1838</v>
      </c>
      <c r="F12" s="12"/>
      <c r="G12" s="18">
        <f t="shared" si="2"/>
        <v>0</v>
      </c>
      <c r="H12" s="14"/>
      <c r="I12" s="29">
        <v>1440</v>
      </c>
      <c r="J12" s="21">
        <f t="shared" si="3"/>
        <v>0</v>
      </c>
      <c r="K12" s="17"/>
      <c r="L12" s="30">
        <v>398</v>
      </c>
      <c r="M12" s="21">
        <f t="shared" si="0"/>
        <v>0</v>
      </c>
      <c r="N12" s="17"/>
      <c r="O12" s="30">
        <v>0</v>
      </c>
      <c r="P12" s="22">
        <f t="shared" si="4"/>
        <v>0</v>
      </c>
      <c r="Q12" s="31">
        <f t="shared" si="1"/>
        <v>0</v>
      </c>
      <c r="R12" s="32"/>
    </row>
    <row r="13" spans="1:18" s="4" customFormat="1" ht="34.5" customHeight="1" x14ac:dyDescent="0.15">
      <c r="A13" s="68">
        <v>6</v>
      </c>
      <c r="B13" s="54" t="s">
        <v>61</v>
      </c>
      <c r="C13" s="58" t="s">
        <v>29</v>
      </c>
      <c r="D13" s="62">
        <v>30</v>
      </c>
      <c r="E13" s="34">
        <v>2006</v>
      </c>
      <c r="F13" s="12"/>
      <c r="G13" s="18">
        <f t="shared" si="2"/>
        <v>0</v>
      </c>
      <c r="H13" s="14"/>
      <c r="I13" s="29">
        <v>1440</v>
      </c>
      <c r="J13" s="21">
        <f t="shared" si="3"/>
        <v>0</v>
      </c>
      <c r="K13" s="17"/>
      <c r="L13" s="30">
        <v>566</v>
      </c>
      <c r="M13" s="21">
        <f t="shared" si="0"/>
        <v>0</v>
      </c>
      <c r="N13" s="17"/>
      <c r="O13" s="30">
        <v>0</v>
      </c>
      <c r="P13" s="22">
        <f t="shared" si="4"/>
        <v>0</v>
      </c>
      <c r="Q13" s="31">
        <f t="shared" si="1"/>
        <v>0</v>
      </c>
      <c r="R13" s="32"/>
    </row>
    <row r="14" spans="1:18" s="4" customFormat="1" ht="34.5" customHeight="1" x14ac:dyDescent="0.15">
      <c r="A14" s="68">
        <v>7</v>
      </c>
      <c r="B14" s="54" t="s">
        <v>49</v>
      </c>
      <c r="C14" s="58" t="s">
        <v>31</v>
      </c>
      <c r="D14" s="62">
        <v>30</v>
      </c>
      <c r="E14" s="34">
        <v>1837</v>
      </c>
      <c r="F14" s="12"/>
      <c r="G14" s="18">
        <f t="shared" si="2"/>
        <v>0</v>
      </c>
      <c r="H14" s="14"/>
      <c r="I14" s="29">
        <v>1440</v>
      </c>
      <c r="J14" s="21">
        <f t="shared" si="3"/>
        <v>0</v>
      </c>
      <c r="K14" s="17"/>
      <c r="L14" s="30">
        <v>397</v>
      </c>
      <c r="M14" s="21">
        <f t="shared" si="0"/>
        <v>0</v>
      </c>
      <c r="N14" s="17"/>
      <c r="O14" s="30">
        <v>0</v>
      </c>
      <c r="P14" s="22">
        <f t="shared" si="4"/>
        <v>0</v>
      </c>
      <c r="Q14" s="31">
        <f t="shared" si="1"/>
        <v>0</v>
      </c>
      <c r="R14" s="32"/>
    </row>
    <row r="15" spans="1:18" s="4" customFormat="1" ht="34.5" customHeight="1" x14ac:dyDescent="0.15">
      <c r="A15" s="68">
        <v>8</v>
      </c>
      <c r="B15" s="54" t="s">
        <v>50</v>
      </c>
      <c r="C15" s="58" t="s">
        <v>18</v>
      </c>
      <c r="D15" s="62">
        <v>40</v>
      </c>
      <c r="E15" s="34">
        <v>2461</v>
      </c>
      <c r="F15" s="12"/>
      <c r="G15" s="18">
        <f t="shared" si="2"/>
        <v>0</v>
      </c>
      <c r="H15" s="14"/>
      <c r="I15" s="29">
        <v>1440</v>
      </c>
      <c r="J15" s="21">
        <f t="shared" si="3"/>
        <v>0</v>
      </c>
      <c r="K15" s="17"/>
      <c r="L15" s="30">
        <v>1021</v>
      </c>
      <c r="M15" s="21">
        <f t="shared" si="0"/>
        <v>0</v>
      </c>
      <c r="N15" s="17"/>
      <c r="O15" s="30">
        <v>0</v>
      </c>
      <c r="P15" s="22">
        <f t="shared" si="4"/>
        <v>0</v>
      </c>
      <c r="Q15" s="31">
        <f t="shared" si="1"/>
        <v>0</v>
      </c>
      <c r="R15" s="32"/>
    </row>
    <row r="16" spans="1:18" s="4" customFormat="1" ht="34.5" customHeight="1" x14ac:dyDescent="0.15">
      <c r="A16" s="68">
        <v>9</v>
      </c>
      <c r="B16" s="54" t="s">
        <v>51</v>
      </c>
      <c r="C16" s="58" t="s">
        <v>18</v>
      </c>
      <c r="D16" s="62">
        <v>50</v>
      </c>
      <c r="E16" s="34">
        <v>6283</v>
      </c>
      <c r="F16" s="12"/>
      <c r="G16" s="18">
        <f t="shared" si="2"/>
        <v>0</v>
      </c>
      <c r="H16" s="14"/>
      <c r="I16" s="29">
        <v>1440</v>
      </c>
      <c r="J16" s="21">
        <f t="shared" si="3"/>
        <v>0</v>
      </c>
      <c r="K16" s="17"/>
      <c r="L16" s="30">
        <v>1871</v>
      </c>
      <c r="M16" s="21">
        <f t="shared" si="0"/>
        <v>0</v>
      </c>
      <c r="N16" s="17"/>
      <c r="O16" s="30">
        <v>2972</v>
      </c>
      <c r="P16" s="22">
        <f t="shared" si="4"/>
        <v>0</v>
      </c>
      <c r="Q16" s="31">
        <f t="shared" si="1"/>
        <v>0</v>
      </c>
      <c r="R16" s="32"/>
    </row>
    <row r="17" spans="1:18" s="4" customFormat="1" ht="34.5" customHeight="1" x14ac:dyDescent="0.15">
      <c r="A17" s="68">
        <v>10</v>
      </c>
      <c r="B17" s="54" t="s">
        <v>52</v>
      </c>
      <c r="C17" s="58" t="s">
        <v>19</v>
      </c>
      <c r="D17" s="62">
        <v>50</v>
      </c>
      <c r="E17" s="34">
        <v>3126</v>
      </c>
      <c r="F17" s="12"/>
      <c r="G17" s="18">
        <f t="shared" si="2"/>
        <v>0</v>
      </c>
      <c r="H17" s="14"/>
      <c r="I17" s="29">
        <v>1440</v>
      </c>
      <c r="J17" s="21">
        <f t="shared" si="3"/>
        <v>0</v>
      </c>
      <c r="K17" s="17"/>
      <c r="L17" s="30">
        <v>1588</v>
      </c>
      <c r="M17" s="21">
        <f t="shared" si="0"/>
        <v>0</v>
      </c>
      <c r="N17" s="17"/>
      <c r="O17" s="30">
        <v>98</v>
      </c>
      <c r="P17" s="22">
        <f t="shared" si="4"/>
        <v>0</v>
      </c>
      <c r="Q17" s="31">
        <f t="shared" si="1"/>
        <v>0</v>
      </c>
      <c r="R17" s="32"/>
    </row>
    <row r="18" spans="1:18" s="4" customFormat="1" ht="34.5" customHeight="1" x14ac:dyDescent="0.15">
      <c r="A18" s="68">
        <v>11</v>
      </c>
      <c r="B18" s="54" t="s">
        <v>53</v>
      </c>
      <c r="C18" s="58" t="s">
        <v>19</v>
      </c>
      <c r="D18" s="62">
        <v>40</v>
      </c>
      <c r="E18" s="34">
        <v>2990</v>
      </c>
      <c r="F18" s="12"/>
      <c r="G18" s="18">
        <f t="shared" si="2"/>
        <v>0</v>
      </c>
      <c r="H18" s="14"/>
      <c r="I18" s="29">
        <v>1440</v>
      </c>
      <c r="J18" s="21">
        <f t="shared" si="3"/>
        <v>0</v>
      </c>
      <c r="K18" s="17"/>
      <c r="L18" s="30">
        <v>1486</v>
      </c>
      <c r="M18" s="21">
        <f t="shared" si="0"/>
        <v>0</v>
      </c>
      <c r="N18" s="17"/>
      <c r="O18" s="30">
        <v>64</v>
      </c>
      <c r="P18" s="22">
        <f t="shared" si="4"/>
        <v>0</v>
      </c>
      <c r="Q18" s="31">
        <f t="shared" si="1"/>
        <v>0</v>
      </c>
      <c r="R18" s="32"/>
    </row>
    <row r="19" spans="1:18" s="4" customFormat="1" ht="34.5" customHeight="1" x14ac:dyDescent="0.15">
      <c r="A19" s="68">
        <v>12</v>
      </c>
      <c r="B19" s="54" t="s">
        <v>54</v>
      </c>
      <c r="C19" s="58" t="s">
        <v>20</v>
      </c>
      <c r="D19" s="62">
        <v>30</v>
      </c>
      <c r="E19" s="34">
        <v>5750</v>
      </c>
      <c r="F19" s="12"/>
      <c r="G19" s="18">
        <f t="shared" si="2"/>
        <v>0</v>
      </c>
      <c r="H19" s="14"/>
      <c r="I19" s="29">
        <v>1440</v>
      </c>
      <c r="J19" s="21">
        <f t="shared" si="3"/>
        <v>0</v>
      </c>
      <c r="K19" s="17"/>
      <c r="L19" s="30">
        <v>1920</v>
      </c>
      <c r="M19" s="21">
        <f t="shared" si="0"/>
        <v>0</v>
      </c>
      <c r="N19" s="17"/>
      <c r="O19" s="30">
        <v>2390</v>
      </c>
      <c r="P19" s="22">
        <f t="shared" si="4"/>
        <v>0</v>
      </c>
      <c r="Q19" s="31">
        <f t="shared" si="1"/>
        <v>0</v>
      </c>
      <c r="R19" s="32"/>
    </row>
    <row r="20" spans="1:18" s="4" customFormat="1" ht="34.5" customHeight="1" x14ac:dyDescent="0.15">
      <c r="A20" s="68">
        <v>13</v>
      </c>
      <c r="B20" s="54" t="s">
        <v>55</v>
      </c>
      <c r="C20" s="58" t="s">
        <v>21</v>
      </c>
      <c r="D20" s="62">
        <v>10</v>
      </c>
      <c r="E20" s="34">
        <v>3842</v>
      </c>
      <c r="F20" s="12"/>
      <c r="G20" s="18">
        <f t="shared" si="2"/>
        <v>0</v>
      </c>
      <c r="H20" s="14"/>
      <c r="I20" s="29">
        <v>1440</v>
      </c>
      <c r="J20" s="21">
        <f t="shared" si="3"/>
        <v>0</v>
      </c>
      <c r="K20" s="17"/>
      <c r="L20" s="30">
        <v>1911</v>
      </c>
      <c r="M20" s="21">
        <f t="shared" si="0"/>
        <v>0</v>
      </c>
      <c r="N20" s="17"/>
      <c r="O20" s="30">
        <v>491</v>
      </c>
      <c r="P20" s="22">
        <f t="shared" si="4"/>
        <v>0</v>
      </c>
      <c r="Q20" s="31">
        <f t="shared" si="1"/>
        <v>0</v>
      </c>
      <c r="R20" s="32"/>
    </row>
    <row r="21" spans="1:18" s="4" customFormat="1" ht="34.5" customHeight="1" x14ac:dyDescent="0.15">
      <c r="A21" s="68">
        <v>14</v>
      </c>
      <c r="B21" s="54" t="s">
        <v>56</v>
      </c>
      <c r="C21" s="58" t="s">
        <v>25</v>
      </c>
      <c r="D21" s="62">
        <v>30</v>
      </c>
      <c r="E21" s="34">
        <v>1983</v>
      </c>
      <c r="F21" s="12"/>
      <c r="G21" s="18">
        <f t="shared" si="2"/>
        <v>0</v>
      </c>
      <c r="H21" s="14"/>
      <c r="I21" s="29">
        <v>1440</v>
      </c>
      <c r="J21" s="21">
        <f t="shared" si="3"/>
        <v>0</v>
      </c>
      <c r="K21" s="17"/>
      <c r="L21" s="30">
        <v>543</v>
      </c>
      <c r="M21" s="21">
        <f t="shared" si="0"/>
        <v>0</v>
      </c>
      <c r="N21" s="17"/>
      <c r="O21" s="30">
        <v>0</v>
      </c>
      <c r="P21" s="22">
        <f t="shared" si="4"/>
        <v>0</v>
      </c>
      <c r="Q21" s="31">
        <f t="shared" si="1"/>
        <v>0</v>
      </c>
      <c r="R21" s="32"/>
    </row>
    <row r="22" spans="1:18" s="4" customFormat="1" ht="34.5" customHeight="1" x14ac:dyDescent="0.15">
      <c r="A22" s="68">
        <v>15</v>
      </c>
      <c r="B22" s="54" t="s">
        <v>57</v>
      </c>
      <c r="C22" s="58" t="s">
        <v>33</v>
      </c>
      <c r="D22" s="62">
        <v>30</v>
      </c>
      <c r="E22" s="34">
        <v>7213</v>
      </c>
      <c r="F22" s="12"/>
      <c r="G22" s="18">
        <f t="shared" si="2"/>
        <v>0</v>
      </c>
      <c r="H22" s="14"/>
      <c r="I22" s="29">
        <v>1440</v>
      </c>
      <c r="J22" s="21">
        <f t="shared" si="3"/>
        <v>0</v>
      </c>
      <c r="K22" s="17"/>
      <c r="L22" s="30">
        <v>1653</v>
      </c>
      <c r="M22" s="21">
        <f t="shared" si="0"/>
        <v>0</v>
      </c>
      <c r="N22" s="17"/>
      <c r="O22" s="30">
        <v>4120</v>
      </c>
      <c r="P22" s="22">
        <f t="shared" si="4"/>
        <v>0</v>
      </c>
      <c r="Q22" s="31">
        <f t="shared" si="1"/>
        <v>0</v>
      </c>
      <c r="R22" s="32"/>
    </row>
    <row r="23" spans="1:18" s="4" customFormat="1" ht="34.5" customHeight="1" x14ac:dyDescent="0.15">
      <c r="A23" s="68">
        <v>16</v>
      </c>
      <c r="B23" s="54" t="s">
        <v>58</v>
      </c>
      <c r="C23" s="58" t="s">
        <v>22</v>
      </c>
      <c r="D23" s="62">
        <v>30</v>
      </c>
      <c r="E23" s="34">
        <v>9492</v>
      </c>
      <c r="F23" s="12"/>
      <c r="G23" s="18">
        <f t="shared" si="2"/>
        <v>0</v>
      </c>
      <c r="H23" s="14"/>
      <c r="I23" s="29">
        <v>1440</v>
      </c>
      <c r="J23" s="21">
        <f t="shared" si="3"/>
        <v>0</v>
      </c>
      <c r="K23" s="17"/>
      <c r="L23" s="30">
        <v>1920</v>
      </c>
      <c r="M23" s="21">
        <f t="shared" si="0"/>
        <v>0</v>
      </c>
      <c r="N23" s="17"/>
      <c r="O23" s="30">
        <v>6132</v>
      </c>
      <c r="P23" s="22">
        <f t="shared" si="4"/>
        <v>0</v>
      </c>
      <c r="Q23" s="31">
        <f t="shared" si="1"/>
        <v>0</v>
      </c>
      <c r="R23" s="32"/>
    </row>
    <row r="24" spans="1:18" s="4" customFormat="1" ht="34.5" customHeight="1" thickBot="1" x14ac:dyDescent="0.2">
      <c r="A24" s="69">
        <v>17</v>
      </c>
      <c r="B24" s="55" t="s">
        <v>59</v>
      </c>
      <c r="C24" s="59" t="s">
        <v>26</v>
      </c>
      <c r="D24" s="63">
        <v>30</v>
      </c>
      <c r="E24" s="36">
        <v>1875</v>
      </c>
      <c r="F24" s="37"/>
      <c r="G24" s="38">
        <f t="shared" si="2"/>
        <v>0</v>
      </c>
      <c r="H24" s="39"/>
      <c r="I24" s="40">
        <v>1440</v>
      </c>
      <c r="J24" s="41">
        <f>ROUNDDOWN(H24*I24,2)</f>
        <v>0</v>
      </c>
      <c r="K24" s="42"/>
      <c r="L24" s="43">
        <v>435</v>
      </c>
      <c r="M24" s="41">
        <f t="shared" si="0"/>
        <v>0</v>
      </c>
      <c r="N24" s="42"/>
      <c r="O24" s="43">
        <v>0</v>
      </c>
      <c r="P24" s="44">
        <f t="shared" si="4"/>
        <v>0</v>
      </c>
      <c r="Q24" s="31">
        <f t="shared" si="1"/>
        <v>0</v>
      </c>
      <c r="R24" s="32"/>
    </row>
    <row r="25" spans="1:18" s="4" customFormat="1" ht="35.25" customHeight="1" thickTop="1" thickBot="1" x14ac:dyDescent="0.2">
      <c r="A25" s="94" t="s">
        <v>0</v>
      </c>
      <c r="B25" s="95"/>
      <c r="C25" s="96"/>
      <c r="D25" s="64"/>
      <c r="E25" s="45">
        <f>SUM(E8:E24)</f>
        <v>63394</v>
      </c>
      <c r="F25" s="46"/>
      <c r="G25" s="47"/>
      <c r="H25" s="47"/>
      <c r="I25" s="48"/>
      <c r="J25" s="49"/>
      <c r="K25" s="49"/>
      <c r="L25" s="50"/>
      <c r="M25" s="49"/>
      <c r="N25" s="49"/>
      <c r="O25" s="50"/>
      <c r="P25" s="51"/>
      <c r="Q25" s="11">
        <f>SUM(Q8:Q24)</f>
        <v>0</v>
      </c>
      <c r="R25" s="32"/>
    </row>
    <row r="26" spans="1:18" s="1" customFormat="1" ht="27.75" customHeight="1" x14ac:dyDescent="0.15">
      <c r="A26" s="97" t="s">
        <v>1</v>
      </c>
      <c r="B26" s="97"/>
      <c r="C26" s="97"/>
      <c r="D26" s="97"/>
      <c r="E26" s="97"/>
      <c r="F26" s="97"/>
      <c r="G26" s="97"/>
      <c r="H26" s="97"/>
      <c r="I26" s="97"/>
      <c r="J26" s="97"/>
      <c r="K26" s="97"/>
      <c r="L26" s="97"/>
      <c r="M26" s="97"/>
      <c r="N26" s="97"/>
      <c r="O26" s="97"/>
      <c r="P26" s="97"/>
      <c r="Q26" s="97"/>
    </row>
    <row r="27" spans="1:18" s="1" customFormat="1" ht="27.75" customHeight="1" x14ac:dyDescent="0.15">
      <c r="A27" s="97" t="s">
        <v>7</v>
      </c>
      <c r="B27" s="97"/>
      <c r="C27" s="97"/>
      <c r="D27" s="97"/>
      <c r="E27" s="97"/>
      <c r="F27" s="97"/>
      <c r="G27" s="97"/>
      <c r="H27" s="97"/>
      <c r="I27" s="97"/>
      <c r="J27" s="97"/>
      <c r="K27" s="97"/>
      <c r="L27" s="97"/>
      <c r="M27" s="97"/>
      <c r="N27" s="97"/>
      <c r="O27" s="97"/>
      <c r="P27" s="97"/>
      <c r="Q27" s="97"/>
    </row>
    <row r="28" spans="1:18" s="1" customFormat="1" ht="27.75" customHeight="1" x14ac:dyDescent="0.15">
      <c r="A28" s="97" t="s">
        <v>8</v>
      </c>
      <c r="B28" s="97"/>
      <c r="C28" s="97"/>
      <c r="D28" s="97"/>
      <c r="E28" s="97"/>
      <c r="F28" s="97"/>
      <c r="G28" s="97"/>
      <c r="H28" s="97"/>
      <c r="I28" s="97"/>
      <c r="J28" s="97"/>
      <c r="K28" s="97"/>
      <c r="L28" s="97"/>
      <c r="M28" s="97"/>
      <c r="N28" s="97"/>
      <c r="O28" s="97"/>
      <c r="P28" s="97"/>
      <c r="Q28" s="97"/>
    </row>
    <row r="29" spans="1:18" s="1" customFormat="1" ht="24" customHeight="1" x14ac:dyDescent="0.15">
      <c r="B29"/>
      <c r="C29"/>
      <c r="E29" s="25"/>
      <c r="I29" s="25"/>
      <c r="L29" s="25"/>
      <c r="O29" s="25"/>
    </row>
    <row r="30" spans="1:18" ht="26.25" customHeight="1" x14ac:dyDescent="0.15">
      <c r="D30" s="3"/>
      <c r="E30" s="27"/>
      <c r="F30" s="2"/>
      <c r="G30" s="3"/>
      <c r="H30" s="3"/>
      <c r="I30" s="24"/>
      <c r="J30" s="2"/>
      <c r="K30" s="2"/>
      <c r="L30" s="27"/>
      <c r="M30" s="2"/>
      <c r="N30" s="2"/>
      <c r="O30" s="27"/>
      <c r="P30" s="2"/>
      <c r="Q30" s="2"/>
    </row>
    <row r="31" spans="1:18" ht="26.25" customHeight="1" x14ac:dyDescent="0.15">
      <c r="D31" s="3"/>
      <c r="E31" s="27"/>
      <c r="F31" s="2"/>
      <c r="G31" s="3"/>
      <c r="H31" s="3"/>
      <c r="I31" s="24"/>
      <c r="J31" s="2"/>
      <c r="K31" s="2"/>
      <c r="L31" s="27"/>
      <c r="M31" s="2"/>
      <c r="N31" s="2"/>
      <c r="O31" s="27"/>
      <c r="P31" s="2"/>
      <c r="Q31" s="2"/>
    </row>
  </sheetData>
  <mergeCells count="16">
    <mergeCell ref="A25:C25"/>
    <mergeCell ref="A26:Q26"/>
    <mergeCell ref="A27:Q27"/>
    <mergeCell ref="A28:Q28"/>
    <mergeCell ref="H5:P5"/>
    <mergeCell ref="H6:J6"/>
    <mergeCell ref="K6:M6"/>
    <mergeCell ref="A2:Q2"/>
    <mergeCell ref="A5:A7"/>
    <mergeCell ref="B5:B7"/>
    <mergeCell ref="C5:C7"/>
    <mergeCell ref="D5:D7"/>
    <mergeCell ref="E5:E7"/>
    <mergeCell ref="Q5:Q7"/>
    <mergeCell ref="N6:P6"/>
    <mergeCell ref="F5:G5"/>
  </mergeCells>
  <phoneticPr fontId="4"/>
  <printOptions horizontalCentered="1"/>
  <pageMargins left="0.62992125984251968" right="0.23622047244094491" top="0.74803149606299213" bottom="0.74803149606299213" header="0.31496062992125984" footer="0.31496062992125984"/>
  <pageSetup paperSize="9" scale="59" fitToHeight="6" orientation="portrait"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入札書別紙</vt:lpstr>
      <vt:lpstr>【1052】内訳書別紙</vt:lpstr>
      <vt:lpstr>【1052】内訳書別紙!Print_Area</vt:lpstr>
      <vt:lpstr>入札書別紙!Print_Area</vt:lpstr>
      <vt:lpstr>【1052】内訳書別紙!Print_Titles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伊部 俊昭</cp:lastModifiedBy>
  <cp:lastPrinted>2023-07-07T05:04:53Z</cp:lastPrinted>
  <dcterms:created xsi:type="dcterms:W3CDTF">2001-06-14T01:58:07Z</dcterms:created>
  <dcterms:modified xsi:type="dcterms:W3CDTF">2023-07-07T05:05:01Z</dcterms:modified>
</cp:coreProperties>
</file>